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3er trimestre 2024\DIRF 3ER TRIM 2024\"/>
    </mc:Choice>
  </mc:AlternateContent>
  <xr:revisionPtr revIDLastSave="0" documentId="8_{A140BC96-C5BA-400F-A859-7BC3392B60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4" l="1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F21" i="4" l="1"/>
  <c r="G21" i="4" s="1"/>
  <c r="E21" i="4"/>
  <c r="C21" i="4"/>
  <c r="B21" i="4"/>
  <c r="D21" i="4" s="1"/>
  <c r="G37" i="4"/>
  <c r="F37" i="4"/>
  <c r="E37" i="4"/>
  <c r="D37" i="4"/>
  <c r="C37" i="4"/>
  <c r="B37" i="4"/>
  <c r="G38" i="4"/>
  <c r="D38" i="4"/>
  <c r="B16" i="4"/>
  <c r="F31" i="4"/>
  <c r="E31" i="4"/>
  <c r="C31" i="4"/>
  <c r="B31" i="4"/>
  <c r="C16" i="4"/>
  <c r="E16" i="4"/>
  <c r="F16" i="4"/>
  <c r="D31" i="4" l="1"/>
  <c r="D40" i="4" s="1"/>
  <c r="G31" i="4"/>
  <c r="G40" i="4" s="1"/>
  <c r="B40" i="4"/>
  <c r="F40" i="4"/>
  <c r="E40" i="4"/>
  <c r="C40" i="4"/>
  <c r="D16" i="4"/>
  <c r="G16" i="4"/>
</calcChain>
</file>

<file path=xl/sharedStrings.xml><?xml version="1.0" encoding="utf-8"?>
<sst xmlns="http://schemas.openxmlformats.org/spreadsheetml/2006/main" count="62" uniqueCount="39">
  <si>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</si>
  <si>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</si>
  <si>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</si>
  <si>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</si>
  <si>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</si>
  <si>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</si>
  <si>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</si>
  <si>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</si>
  <si>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</si>
  <si>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</si>
  <si>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</si>
  <si>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</si>
  <si>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</si>
  <si>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</si>
  <si>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</si>
  <si>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</si>
  <si>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</si>
  <si>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</si>
  <si>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</si>
  <si>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</si>
  <si>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</si>
  <si>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</si>
  <si>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</si>
  <si>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</si>
  <si>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</si>
  <si>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</si>
  <si>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</si>
  <si>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</si>
  <si>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</si>
  <si>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</si>
  <si>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</si>
  <si>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</si>
  <si>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</si>
  <si>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</si>
  <si>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</si>
  <si>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</si>
  <si>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</si>
  <si>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</si>
  <si>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Sistema para el Desarrollo Integral de la Familia del Municipio de Santiago Maravatío, Gto.
Estado Analítico de Ingresos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</si>
</sst>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7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>
      <alignment horizontal="center" vertical="center" wrapText="1"/>
    </xf>
    <xf numFmtId="0" fontId="10" fillId="2" borderId="7" xfId="8" quotePrefix="1" applyFont="1" applyFill="1" applyBorder="1" applyAlignment="1">
      <alignment horizontal="center" vertical="center" wrapText="1"/>
    </xf>
    <xf numFmtId="0" fontId="10" fillId="2" borderId="4" xfId="8" quotePrefix="1" applyFont="1" applyFill="1" applyBorder="1" applyAlignment="1">
      <alignment horizontal="center" vertical="center" wrapText="1"/>
    </xf>
    <xf numFmtId="0" fontId="10" fillId="0" borderId="6" xfId="8" applyFont="1" applyBorder="1" applyAlignment="1" applyProtection="1">
      <alignment horizontal="left" vertical="top" indent="3"/>
      <protection locked="0"/>
    </xf>
    <xf numFmtId="4" fontId="5" fillId="0" borderId="10" xfId="8" applyNumberFormat="1" applyFont="1" applyBorder="1" applyAlignment="1" applyProtection="1">
      <alignment vertical="top"/>
      <protection locked="0"/>
    </xf>
    <xf numFmtId="0" fontId="9" fillId="0" borderId="0" xfId="8" applyFont="1" applyAlignment="1">
      <alignment horizontal="left" vertical="top" wrapText="1"/>
    </xf>
    <xf numFmtId="0" fontId="10" fillId="0" borderId="6" xfId="8" applyFont="1" applyBorder="1" applyAlignment="1">
      <alignment horizontal="center" vertical="top" wrapText="1"/>
    </xf>
    <xf numFmtId="4" fontId="5" fillId="0" borderId="9" xfId="8" applyNumberFormat="1" applyFont="1" applyBorder="1" applyAlignment="1" applyProtection="1">
      <alignment vertical="top"/>
      <protection locked="0"/>
    </xf>
    <xf numFmtId="4" fontId="5" fillId="0" borderId="11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10" fillId="0" borderId="9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10" fillId="0" borderId="11" xfId="8" applyNumberFormat="1" applyFont="1" applyBorder="1" applyAlignment="1" applyProtection="1">
      <alignment vertical="top"/>
      <protection locked="0"/>
    </xf>
    <xf numFmtId="0" fontId="9" fillId="0" borderId="8" xfId="8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10" fillId="0" borderId="3" xfId="8" applyFont="1" applyBorder="1" applyAlignment="1">
      <alignment horizontal="left" vertical="top"/>
    </xf>
    <xf numFmtId="0" fontId="10" fillId="0" borderId="3" xfId="8" applyFont="1" applyBorder="1" applyAlignment="1">
      <alignment vertical="top"/>
    </xf>
    <xf numFmtId="0" fontId="10" fillId="2" borderId="9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/>
    </xf>
    <xf numFmtId="0" fontId="10" fillId="2" borderId="11" xfId="8" applyFont="1" applyFill="1" applyBorder="1" applyAlignment="1">
      <alignment horizontal="center" vertical="center"/>
    </xf>
    <xf numFmtId="0" fontId="10" fillId="2" borderId="10" xfId="8" applyFont="1" applyFill="1" applyBorder="1" applyAlignment="1">
      <alignment horizontal="center" vertical="center"/>
    </xf>
    <xf numFmtId="0" fontId="5" fillId="0" borderId="0" xfId="8" applyFont="1" applyAlignment="1" applyProtection="1">
      <alignment horizontal="left" vertical="top" wrapText="1" indent="1"/>
      <protection locked="0"/>
    </xf>
    <xf numFmtId="0" fontId="9" fillId="0" borderId="0" xfId="8" applyFont="1" applyAlignment="1" applyProtection="1">
      <alignment horizontal="left" vertical="top" wrapText="1" indent="1"/>
      <protection locked="0"/>
    </xf>
    <xf numFmtId="0" fontId="10" fillId="2" borderId="11" xfId="8" applyFont="1" applyFill="1" applyBorder="1" applyAlignment="1">
      <alignment horizontal="center" vertical="center" wrapText="1"/>
    </xf>
    <xf numFmtId="0" fontId="9" fillId="0" borderId="0" xfId="8" applyFont="1" applyAlignment="1">
      <alignment horizontal="left" vertical="top" wrapText="1" indent="1"/>
    </xf>
    <xf numFmtId="0" fontId="10" fillId="0" borderId="3" xfId="8" applyFont="1" applyBorder="1" applyAlignment="1">
      <alignment horizontal="left" vertical="top" wrapText="1"/>
    </xf>
    <xf numFmtId="4" fontId="9" fillId="0" borderId="5" xfId="8" applyNumberFormat="1" applyFont="1" applyBorder="1" applyAlignment="1" applyProtection="1">
      <alignment vertical="top"/>
      <protection locked="0"/>
    </xf>
    <xf numFmtId="4" fontId="10" fillId="0" borderId="3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0" fontId="5" fillId="0" borderId="4" xfId="8" applyFont="1" applyBorder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4" fontId="5" fillId="0" borderId="9" xfId="31" applyNumberFormat="1" applyFont="1" applyFill="1" applyBorder="1" applyAlignment="1" applyProtection="1">
      <alignment vertical="top"/>
      <protection locked="0"/>
    </xf>
    <xf numFmtId="4" fontId="5" fillId="0" borderId="11" xfId="31" applyNumberFormat="1" applyFont="1" applyFill="1" applyBorder="1" applyAlignment="1" applyProtection="1">
      <alignment vertical="top"/>
      <protection locked="0"/>
    </xf>
    <xf numFmtId="4" fontId="5" fillId="0" borderId="9" xfId="31" applyNumberFormat="1" applyFont="1" applyFill="1" applyBorder="1" applyAlignment="1" applyProtection="1">
      <alignment vertical="top"/>
      <protection locked="0"/>
    </xf>
    <xf numFmtId="4" fontId="5" fillId="0" borderId="11" xfId="31" applyNumberFormat="1" applyFont="1" applyFill="1" applyBorder="1" applyAlignment="1" applyProtection="1">
      <alignment vertical="top"/>
      <protection locked="0"/>
    </xf>
    <xf numFmtId="4" fontId="9" fillId="0" borderId="11" xfId="31" applyNumberFormat="1" applyFont="1" applyFill="1" applyBorder="1" applyAlignment="1" applyProtection="1">
      <alignment vertical="top"/>
      <protection locked="0"/>
    </xf>
    <xf numFmtId="4" fontId="9" fillId="0" borderId="11" xfId="31" applyNumberFormat="1" applyFont="1" applyFill="1" applyBorder="1" applyAlignment="1" applyProtection="1">
      <alignment vertical="top"/>
      <protection locked="0"/>
    </xf>
    <xf numFmtId="0" fontId="8" fillId="2" borderId="2" xfId="8" applyFont="1" applyFill="1" applyBorder="1" applyAlignment="1" applyProtection="1">
      <alignment horizontal="center" vertical="top" wrapText="1"/>
      <protection locked="0"/>
    </xf>
    <xf numFmtId="0" fontId="8" fillId="2" borderId="8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10" fillId="2" borderId="9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11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 applyProtection="1">
      <alignment horizontal="center" vertical="center"/>
      <protection locked="0"/>
    </xf>
    <xf numFmtId="0" fontId="10" fillId="2" borderId="6" xfId="8" applyFont="1" applyFill="1" applyBorder="1" applyAlignment="1" applyProtection="1">
      <alignment horizontal="center" vertical="center"/>
      <protection locked="0"/>
    </xf>
    <xf numFmtId="0" fontId="10" fillId="2" borderId="7" xfId="8" applyFont="1" applyFill="1" applyBorder="1" applyAlignment="1" applyProtection="1">
      <alignment horizontal="center" vertical="center"/>
      <protection locked="0"/>
    </xf>
  </cellXfs>
  <cellStyles count="34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FA437BAB-D574-4D4B-A559-24B038231E0A}"/>
    <cellStyle name="Millares 2 2 3" xfId="27" xr:uid="{02F61733-81FB-4344-BA71-39A06125A708}"/>
    <cellStyle name="Millares 2 3" xfId="5" xr:uid="{00000000-0005-0000-0000-000004000000}"/>
    <cellStyle name="Millares 2 3 2" xfId="20" xr:uid="{A641D2B4-F56B-40F0-BE85-6FE11E63ECAB}"/>
    <cellStyle name="Millares 2 3 3" xfId="28" xr:uid="{398C76F2-7806-4855-998C-E5AF464CE277}"/>
    <cellStyle name="Millares 2 4" xfId="18" xr:uid="{707E230F-A8F8-4EB8-8DD3-66713EBC73F5}"/>
    <cellStyle name="Millares 2 5" xfId="26" xr:uid="{4860C97B-0248-4D07-8379-1CEFBE183564}"/>
    <cellStyle name="Millares 3" xfId="6" xr:uid="{00000000-0005-0000-0000-000005000000}"/>
    <cellStyle name="Millares 3 2" xfId="21" xr:uid="{85E542A7-22AA-4D81-B8D0-7D8B39286241}"/>
    <cellStyle name="Millares 3 3" xfId="29" xr:uid="{F81AB37F-61C6-472C-A303-B7A46F01C646}"/>
    <cellStyle name="Moneda 2" xfId="7" xr:uid="{00000000-0005-0000-0000-000006000000}"/>
    <cellStyle name="Moneda 2 2" xfId="22" xr:uid="{56B1E080-788D-438A-ACE0-942FE6052695}"/>
    <cellStyle name="Moneda 2 3" xfId="30" xr:uid="{AFF46470-62C1-4A41-AB21-A442CBBA09F1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731E11D0-6BA9-4DE3-A3D5-767B8CBA28D1}"/>
    <cellStyle name="Normal 2 4" xfId="31" xr:uid="{F95B5A7A-E9B2-4615-BC33-887B06E0F9AA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39D61E59-E6D0-493F-943E-2D49A6CAEA45}"/>
    <cellStyle name="Normal 6 2 3" xfId="33" xr:uid="{8156C88D-109B-41BF-AE64-4D1B14308E29}"/>
    <cellStyle name="Normal 6 3" xfId="24" xr:uid="{B45D908A-A06F-48BE-A4D3-8743AAB85184}"/>
    <cellStyle name="Normal 6 4" xfId="32" xr:uid="{DB03F795-FA74-4558-BE18-17831B8D0DFF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zoomScaleNormal="100" workbookViewId="0">
      <selection activeCell="A2" sqref="A2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33.6" customHeight="1" x14ac:dyDescent="0.2">
      <c r="A1" s="49" t="s">
        <v>38</v>
      </c>
      <c r="B1" s="50"/>
      <c r="C1" s="50"/>
      <c r="D1" s="50"/>
      <c r="E1" s="50"/>
      <c r="F1" s="50"/>
      <c r="G1" s="51"/>
    </row>
    <row r="2" spans="1:7" s="3" customFormat="1" x14ac:dyDescent="0.2">
      <c r="A2" s="30"/>
      <c r="B2" s="55" t="s">
        <v>0</v>
      </c>
      <c r="C2" s="56"/>
      <c r="D2" s="56"/>
      <c r="E2" s="56"/>
      <c r="F2" s="57"/>
      <c r="G2" s="52" t="s">
        <v>1</v>
      </c>
    </row>
    <row r="3" spans="1:7" s="1" customFormat="1" ht="24.9" customHeight="1" x14ac:dyDescent="0.2">
      <c r="A3" s="31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3"/>
    </row>
    <row r="4" spans="1:7" s="1" customFormat="1" x14ac:dyDescent="0.2">
      <c r="A4" s="32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3" t="s">
        <v>14</v>
      </c>
      <c r="B5" s="43">
        <v>0</v>
      </c>
      <c r="C5" s="43">
        <v>0</v>
      </c>
      <c r="D5" s="13">
        <f>B5+C5</f>
        <v>0</v>
      </c>
      <c r="E5" s="45">
        <v>0</v>
      </c>
      <c r="F5" s="45">
        <v>0</v>
      </c>
      <c r="G5" s="13">
        <f>F5-B5</f>
        <v>0</v>
      </c>
    </row>
    <row r="6" spans="1:7" x14ac:dyDescent="0.2">
      <c r="A6" s="34" t="s">
        <v>15</v>
      </c>
      <c r="B6" s="44">
        <v>0</v>
      </c>
      <c r="C6" s="44">
        <v>0</v>
      </c>
      <c r="D6" s="14">
        <f t="shared" ref="D6:D14" si="0">B6+C6</f>
        <v>0</v>
      </c>
      <c r="E6" s="46">
        <v>0</v>
      </c>
      <c r="F6" s="46">
        <v>0</v>
      </c>
      <c r="G6" s="14">
        <f t="shared" ref="G6:G14" si="1">F6-B6</f>
        <v>0</v>
      </c>
    </row>
    <row r="7" spans="1:7" x14ac:dyDescent="0.2">
      <c r="A7" s="33" t="s">
        <v>16</v>
      </c>
      <c r="B7" s="44">
        <v>0</v>
      </c>
      <c r="C7" s="44">
        <v>0</v>
      </c>
      <c r="D7" s="14">
        <f t="shared" si="0"/>
        <v>0</v>
      </c>
      <c r="E7" s="46">
        <v>0</v>
      </c>
      <c r="F7" s="46">
        <v>0</v>
      </c>
      <c r="G7" s="14">
        <f t="shared" si="1"/>
        <v>0</v>
      </c>
    </row>
    <row r="8" spans="1:7" x14ac:dyDescent="0.2">
      <c r="A8" s="33" t="s">
        <v>17</v>
      </c>
      <c r="B8" s="44">
        <v>0</v>
      </c>
      <c r="C8" s="44">
        <v>0</v>
      </c>
      <c r="D8" s="14">
        <f t="shared" si="0"/>
        <v>0</v>
      </c>
      <c r="E8" s="46">
        <v>0</v>
      </c>
      <c r="F8" s="46">
        <v>0</v>
      </c>
      <c r="G8" s="14">
        <f t="shared" si="1"/>
        <v>0</v>
      </c>
    </row>
    <row r="9" spans="1:7" x14ac:dyDescent="0.2">
      <c r="A9" s="33" t="s">
        <v>18</v>
      </c>
      <c r="B9" s="44">
        <v>4000</v>
      </c>
      <c r="C9" s="44">
        <v>0</v>
      </c>
      <c r="D9" s="14">
        <f t="shared" si="0"/>
        <v>4000</v>
      </c>
      <c r="E9" s="46">
        <v>1827.82</v>
      </c>
      <c r="F9" s="46">
        <v>1827.82</v>
      </c>
      <c r="G9" s="14">
        <f t="shared" si="1"/>
        <v>-2172.1800000000003</v>
      </c>
    </row>
    <row r="10" spans="1:7" x14ac:dyDescent="0.2">
      <c r="A10" s="34" t="s">
        <v>19</v>
      </c>
      <c r="B10" s="44">
        <v>0</v>
      </c>
      <c r="C10" s="44">
        <v>0</v>
      </c>
      <c r="D10" s="14">
        <f t="shared" si="0"/>
        <v>0</v>
      </c>
      <c r="E10" s="46">
        <v>0</v>
      </c>
      <c r="F10" s="46">
        <v>0</v>
      </c>
      <c r="G10" s="14">
        <f t="shared" si="1"/>
        <v>0</v>
      </c>
    </row>
    <row r="11" spans="1:7" ht="20.399999999999999" x14ac:dyDescent="0.2">
      <c r="A11" s="33" t="s">
        <v>20</v>
      </c>
      <c r="B11" s="44">
        <v>190000</v>
      </c>
      <c r="C11" s="44">
        <v>0</v>
      </c>
      <c r="D11" s="14">
        <f t="shared" si="0"/>
        <v>190000</v>
      </c>
      <c r="E11" s="46">
        <v>100876.5</v>
      </c>
      <c r="F11" s="46">
        <v>100876.5</v>
      </c>
      <c r="G11" s="14">
        <f t="shared" si="1"/>
        <v>-89123.5</v>
      </c>
    </row>
    <row r="12" spans="1:7" ht="20.399999999999999" x14ac:dyDescent="0.2">
      <c r="A12" s="33" t="s">
        <v>21</v>
      </c>
      <c r="B12" s="44">
        <v>0</v>
      </c>
      <c r="C12" s="44">
        <v>0</v>
      </c>
      <c r="D12" s="14">
        <f t="shared" si="0"/>
        <v>0</v>
      </c>
      <c r="E12" s="46">
        <v>0</v>
      </c>
      <c r="F12" s="46">
        <v>0</v>
      </c>
      <c r="G12" s="14">
        <f t="shared" si="1"/>
        <v>0</v>
      </c>
    </row>
    <row r="13" spans="1:7" ht="20.399999999999999" x14ac:dyDescent="0.2">
      <c r="A13" s="33" t="s">
        <v>22</v>
      </c>
      <c r="B13" s="44">
        <v>6809524</v>
      </c>
      <c r="C13" s="44">
        <v>482000</v>
      </c>
      <c r="D13" s="14">
        <f t="shared" si="0"/>
        <v>7291524</v>
      </c>
      <c r="E13" s="46">
        <v>5302142.97</v>
      </c>
      <c r="F13" s="46">
        <v>5302142.97</v>
      </c>
      <c r="G13" s="14">
        <f t="shared" si="1"/>
        <v>-1507381.0300000003</v>
      </c>
    </row>
    <row r="14" spans="1:7" x14ac:dyDescent="0.2">
      <c r="A14" s="33" t="s">
        <v>23</v>
      </c>
      <c r="B14" s="44">
        <v>0</v>
      </c>
      <c r="C14" s="44">
        <v>0</v>
      </c>
      <c r="D14" s="14">
        <f t="shared" si="0"/>
        <v>0</v>
      </c>
      <c r="E14" s="46">
        <v>0</v>
      </c>
      <c r="F14" s="46">
        <v>0</v>
      </c>
      <c r="G14" s="14">
        <f t="shared" si="1"/>
        <v>0</v>
      </c>
    </row>
    <row r="15" spans="1:7" x14ac:dyDescent="0.2">
      <c r="B15" s="10"/>
      <c r="C15" s="10"/>
      <c r="D15" s="10"/>
      <c r="E15" s="10"/>
      <c r="F15" s="10"/>
      <c r="G15" s="10"/>
    </row>
    <row r="16" spans="1:7" x14ac:dyDescent="0.2">
      <c r="A16" s="9" t="s">
        <v>24</v>
      </c>
      <c r="B16" s="15">
        <f>SUM(B5:B15)</f>
        <v>7003524</v>
      </c>
      <c r="C16" s="15">
        <f t="shared" ref="C16:F16" si="2">SUM(C5:C15)</f>
        <v>482000</v>
      </c>
      <c r="D16" s="15">
        <f t="shared" si="2"/>
        <v>7485524</v>
      </c>
      <c r="E16" s="15">
        <f t="shared" si="2"/>
        <v>5404847.29</v>
      </c>
      <c r="F16" s="38">
        <f t="shared" si="2"/>
        <v>5404847.29</v>
      </c>
      <c r="G16" s="40">
        <f>SUM(G5:G15)</f>
        <v>-1598676.7100000002</v>
      </c>
    </row>
    <row r="17" spans="1:7" x14ac:dyDescent="0.2">
      <c r="A17" s="19"/>
      <c r="B17" s="20"/>
      <c r="C17" s="20"/>
      <c r="D17" s="22"/>
      <c r="E17" s="21" t="s">
        <v>25</v>
      </c>
      <c r="F17" s="23"/>
      <c r="G17" s="42">
        <v>0</v>
      </c>
    </row>
    <row r="18" spans="1:7" ht="10.5" customHeight="1" x14ac:dyDescent="0.2">
      <c r="A18" s="28"/>
      <c r="B18" s="55" t="s">
        <v>0</v>
      </c>
      <c r="C18" s="56"/>
      <c r="D18" s="56"/>
      <c r="E18" s="56"/>
      <c r="F18" s="57"/>
      <c r="G18" s="54" t="s">
        <v>1</v>
      </c>
    </row>
    <row r="19" spans="1:7" ht="20.399999999999999" x14ac:dyDescent="0.2">
      <c r="A19" s="35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53"/>
    </row>
    <row r="20" spans="1:7" x14ac:dyDescent="0.2">
      <c r="A20" s="29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6" t="s">
        <v>27</v>
      </c>
      <c r="B21" s="16">
        <f>SUM(B22:B29)</f>
        <v>0</v>
      </c>
      <c r="C21" s="16">
        <f>SUM(C22:C29)</f>
        <v>0</v>
      </c>
      <c r="D21" s="16">
        <f>+B21+C21</f>
        <v>0</v>
      </c>
      <c r="E21" s="16">
        <f>SUM(E22:E29)</f>
        <v>0</v>
      </c>
      <c r="F21" s="16">
        <f>SUM(F22:F29)</f>
        <v>0</v>
      </c>
      <c r="G21" s="16">
        <f>+F21-B21</f>
        <v>0</v>
      </c>
    </row>
    <row r="22" spans="1:7" x14ac:dyDescent="0.2">
      <c r="A22" s="36" t="s">
        <v>14</v>
      </c>
      <c r="B22" s="17">
        <v>0</v>
      </c>
      <c r="C22" s="17">
        <v>0</v>
      </c>
      <c r="D22" s="17">
        <f t="shared" ref="D22:D29" si="3">B22+C22</f>
        <v>0</v>
      </c>
      <c r="E22" s="17">
        <v>0</v>
      </c>
      <c r="F22" s="17">
        <v>0</v>
      </c>
      <c r="G22" s="17">
        <f t="shared" ref="G22:G29" si="4">F22-B22</f>
        <v>0</v>
      </c>
    </row>
    <row r="23" spans="1:7" x14ac:dyDescent="0.2">
      <c r="A23" s="36" t="s">
        <v>15</v>
      </c>
      <c r="B23" s="17">
        <v>0</v>
      </c>
      <c r="C23" s="17">
        <v>0</v>
      </c>
      <c r="D23" s="17">
        <f t="shared" si="3"/>
        <v>0</v>
      </c>
      <c r="E23" s="17">
        <v>0</v>
      </c>
      <c r="F23" s="17">
        <v>0</v>
      </c>
      <c r="G23" s="17">
        <f t="shared" si="4"/>
        <v>0</v>
      </c>
    </row>
    <row r="24" spans="1:7" x14ac:dyDescent="0.2">
      <c r="A24" s="36" t="s">
        <v>16</v>
      </c>
      <c r="B24" s="17">
        <v>0</v>
      </c>
      <c r="C24" s="17">
        <v>0</v>
      </c>
      <c r="D24" s="17">
        <f t="shared" si="3"/>
        <v>0</v>
      </c>
      <c r="E24" s="17">
        <v>0</v>
      </c>
      <c r="F24" s="17">
        <v>0</v>
      </c>
      <c r="G24" s="17">
        <f t="shared" si="4"/>
        <v>0</v>
      </c>
    </row>
    <row r="25" spans="1:7" x14ac:dyDescent="0.2">
      <c r="A25" s="36" t="s">
        <v>17</v>
      </c>
      <c r="B25" s="17">
        <v>0</v>
      </c>
      <c r="C25" s="17">
        <v>0</v>
      </c>
      <c r="D25" s="17">
        <f t="shared" si="3"/>
        <v>0</v>
      </c>
      <c r="E25" s="17">
        <v>0</v>
      </c>
      <c r="F25" s="17">
        <v>0</v>
      </c>
      <c r="G25" s="17">
        <f t="shared" si="4"/>
        <v>0</v>
      </c>
    </row>
    <row r="26" spans="1:7" ht="11.4" x14ac:dyDescent="0.2">
      <c r="A26" s="36" t="s">
        <v>28</v>
      </c>
      <c r="B26" s="17">
        <v>0</v>
      </c>
      <c r="C26" s="17">
        <v>0</v>
      </c>
      <c r="D26" s="17">
        <f t="shared" si="3"/>
        <v>0</v>
      </c>
      <c r="E26" s="17">
        <v>0</v>
      </c>
      <c r="F26" s="17">
        <v>0</v>
      </c>
      <c r="G26" s="17">
        <f t="shared" si="4"/>
        <v>0</v>
      </c>
    </row>
    <row r="27" spans="1:7" ht="11.4" x14ac:dyDescent="0.2">
      <c r="A27" s="36" t="s">
        <v>29</v>
      </c>
      <c r="B27" s="17">
        <v>0</v>
      </c>
      <c r="C27" s="17">
        <v>0</v>
      </c>
      <c r="D27" s="17">
        <f t="shared" si="3"/>
        <v>0</v>
      </c>
      <c r="E27" s="17">
        <v>0</v>
      </c>
      <c r="F27" s="17">
        <v>0</v>
      </c>
      <c r="G27" s="17">
        <f t="shared" si="4"/>
        <v>0</v>
      </c>
    </row>
    <row r="28" spans="1:7" ht="20.399999999999999" x14ac:dyDescent="0.2">
      <c r="A28" s="36" t="s">
        <v>30</v>
      </c>
      <c r="B28" s="17">
        <v>0</v>
      </c>
      <c r="C28" s="17">
        <v>0</v>
      </c>
      <c r="D28" s="17">
        <f t="shared" si="3"/>
        <v>0</v>
      </c>
      <c r="E28" s="17">
        <v>0</v>
      </c>
      <c r="F28" s="17">
        <v>0</v>
      </c>
      <c r="G28" s="17">
        <f t="shared" si="4"/>
        <v>0</v>
      </c>
    </row>
    <row r="29" spans="1:7" ht="20.399999999999999" x14ac:dyDescent="0.2">
      <c r="A29" s="36" t="s">
        <v>22</v>
      </c>
      <c r="B29" s="17">
        <v>0</v>
      </c>
      <c r="C29" s="17">
        <v>0</v>
      </c>
      <c r="D29" s="17">
        <f t="shared" si="3"/>
        <v>0</v>
      </c>
      <c r="E29" s="17">
        <v>0</v>
      </c>
      <c r="F29" s="17">
        <v>0</v>
      </c>
      <c r="G29" s="17">
        <f t="shared" si="4"/>
        <v>0</v>
      </c>
    </row>
    <row r="30" spans="1:7" x14ac:dyDescent="0.2">
      <c r="A30" s="36"/>
      <c r="B30" s="17"/>
      <c r="C30" s="17"/>
      <c r="D30" s="17"/>
      <c r="E30" s="17"/>
      <c r="F30" s="17"/>
      <c r="G30" s="17"/>
    </row>
    <row r="31" spans="1:7" ht="30.6" x14ac:dyDescent="0.2">
      <c r="A31" s="37" t="s">
        <v>31</v>
      </c>
      <c r="B31" s="18">
        <f>+B32+B33+B34+B35</f>
        <v>7003524</v>
      </c>
      <c r="C31" s="18">
        <f>+C32+C33+C34+C35</f>
        <v>482000</v>
      </c>
      <c r="D31" s="18">
        <f>+B31+C31</f>
        <v>7485524</v>
      </c>
      <c r="E31" s="18">
        <f>+E32+E33+E34+E35</f>
        <v>5404847.29</v>
      </c>
      <c r="F31" s="18">
        <f>+F32+F33+F34+F35</f>
        <v>5404847.29</v>
      </c>
      <c r="G31" s="18">
        <f>+F31-B31</f>
        <v>-1598676.71</v>
      </c>
    </row>
    <row r="32" spans="1:7" x14ac:dyDescent="0.2">
      <c r="A32" s="36" t="s">
        <v>15</v>
      </c>
      <c r="B32" s="47">
        <v>0</v>
      </c>
      <c r="C32" s="47">
        <v>0</v>
      </c>
      <c r="D32" s="17">
        <f>B32+C32</f>
        <v>0</v>
      </c>
      <c r="E32" s="48">
        <v>0</v>
      </c>
      <c r="F32" s="48">
        <v>0</v>
      </c>
      <c r="G32" s="17">
        <f>F32-B32</f>
        <v>0</v>
      </c>
    </row>
    <row r="33" spans="1:7" ht="11.4" x14ac:dyDescent="0.2">
      <c r="A33" s="36" t="s">
        <v>32</v>
      </c>
      <c r="B33" s="47">
        <v>4000</v>
      </c>
      <c r="C33" s="47">
        <v>0</v>
      </c>
      <c r="D33" s="17">
        <f>B33+C33</f>
        <v>4000</v>
      </c>
      <c r="E33" s="48">
        <v>1827.82</v>
      </c>
      <c r="F33" s="48">
        <v>1827.82</v>
      </c>
      <c r="G33" s="17">
        <f t="shared" ref="G33:G35" si="5">F33-B33</f>
        <v>-2172.1800000000003</v>
      </c>
    </row>
    <row r="34" spans="1:7" ht="21.6" x14ac:dyDescent="0.2">
      <c r="A34" s="36" t="s">
        <v>33</v>
      </c>
      <c r="B34" s="47">
        <v>190000</v>
      </c>
      <c r="C34" s="47">
        <v>0</v>
      </c>
      <c r="D34" s="17">
        <f>B34+C34</f>
        <v>190000</v>
      </c>
      <c r="E34" s="48">
        <v>100876.5</v>
      </c>
      <c r="F34" s="48">
        <v>100876.5</v>
      </c>
      <c r="G34" s="17">
        <f t="shared" si="5"/>
        <v>-89123.5</v>
      </c>
    </row>
    <row r="35" spans="1:7" ht="20.399999999999999" x14ac:dyDescent="0.2">
      <c r="A35" s="36" t="s">
        <v>22</v>
      </c>
      <c r="B35" s="47">
        <v>6809524</v>
      </c>
      <c r="C35" s="47">
        <v>482000</v>
      </c>
      <c r="D35" s="17">
        <f>B35+C35</f>
        <v>7291524</v>
      </c>
      <c r="E35" s="48">
        <v>5302142.97</v>
      </c>
      <c r="F35" s="48">
        <v>5302142.97</v>
      </c>
      <c r="G35" s="17">
        <f t="shared" si="5"/>
        <v>-1507381.0300000003</v>
      </c>
    </row>
    <row r="36" spans="1:7" x14ac:dyDescent="0.2">
      <c r="A36" s="11"/>
      <c r="B36" s="17"/>
      <c r="C36" s="17"/>
      <c r="D36" s="17"/>
      <c r="E36" s="17"/>
      <c r="F36" s="17"/>
      <c r="G36" s="17"/>
    </row>
    <row r="37" spans="1:7" x14ac:dyDescent="0.2">
      <c r="A37" s="27" t="s">
        <v>34</v>
      </c>
      <c r="B37" s="18">
        <f>+B38</f>
        <v>0</v>
      </c>
      <c r="C37" s="18">
        <f>+C38</f>
        <v>0</v>
      </c>
      <c r="D37" s="18">
        <f>+B37+C37</f>
        <v>0</v>
      </c>
      <c r="E37" s="18">
        <f>+E38</f>
        <v>0</v>
      </c>
      <c r="F37" s="18">
        <f>+F38</f>
        <v>0</v>
      </c>
      <c r="G37" s="18">
        <f>+F37-B37</f>
        <v>0</v>
      </c>
    </row>
    <row r="38" spans="1:7" x14ac:dyDescent="0.2">
      <c r="A38" s="36" t="s">
        <v>23</v>
      </c>
      <c r="B38" s="18">
        <v>0</v>
      </c>
      <c r="C38" s="18">
        <v>0</v>
      </c>
      <c r="D38" s="18">
        <f>+B38+C38</f>
        <v>0</v>
      </c>
      <c r="E38" s="18">
        <v>0</v>
      </c>
      <c r="F38" s="18">
        <v>0</v>
      </c>
      <c r="G38" s="18">
        <f>+F38-B38</f>
        <v>0</v>
      </c>
    </row>
    <row r="39" spans="1:7" x14ac:dyDescent="0.2">
      <c r="A39" s="36"/>
      <c r="B39" s="18"/>
      <c r="C39" s="18"/>
      <c r="D39" s="18"/>
      <c r="E39" s="18"/>
      <c r="F39" s="39"/>
      <c r="G39" s="16"/>
    </row>
    <row r="40" spans="1:7" x14ac:dyDescent="0.2">
      <c r="A40" s="12" t="s">
        <v>24</v>
      </c>
      <c r="B40" s="15">
        <f>+B37+B31+B21</f>
        <v>7003524</v>
      </c>
      <c r="C40" s="15">
        <f t="shared" ref="C40:F40" si="6">+C37+C31+C21</f>
        <v>482000</v>
      </c>
      <c r="D40" s="15">
        <f t="shared" si="6"/>
        <v>7485524</v>
      </c>
      <c r="E40" s="15">
        <f t="shared" si="6"/>
        <v>5404847.29</v>
      </c>
      <c r="F40" s="38">
        <f t="shared" si="6"/>
        <v>5404847.29</v>
      </c>
      <c r="G40" s="15">
        <f>+G37+G31+G21</f>
        <v>-1598676.71</v>
      </c>
    </row>
    <row r="41" spans="1:7" x14ac:dyDescent="0.2">
      <c r="A41" s="19"/>
      <c r="B41" s="20"/>
      <c r="C41" s="20"/>
      <c r="D41" s="20"/>
      <c r="E41" s="21" t="s">
        <v>25</v>
      </c>
      <c r="F41" s="23"/>
      <c r="G41" s="41">
        <v>0</v>
      </c>
    </row>
    <row r="43" spans="1:7" ht="21.6" x14ac:dyDescent="0.2">
      <c r="A43" s="24" t="s">
        <v>35</v>
      </c>
    </row>
    <row r="44" spans="1:7" ht="11.4" x14ac:dyDescent="0.2">
      <c r="A44" s="25" t="s">
        <v>36</v>
      </c>
    </row>
    <row r="45" spans="1:7" ht="11.4" x14ac:dyDescent="0.2">
      <c r="A45" s="25" t="s">
        <v>37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2012-12-11T20:48:19Z</dcterms:created>
  <dcterms:modified xsi:type="dcterms:W3CDTF">2024-10-09T04:05:02Z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